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isure" sheetId="1" r:id="rId1"/>
    <sheet name="Foglio2" sheetId="2" r:id="rId2"/>
    <sheet name="Foglio3" sheetId="3" r:id="rId3"/>
  </sheets>
  <definedNames>
    <definedName name="_xlnm.Print_Area" localSheetId="0">Misure!$A$1:$M$35</definedName>
  </definedNames>
  <calcPr calcId="125725"/>
</workbook>
</file>

<file path=xl/calcChain.xml><?xml version="1.0" encoding="utf-8"?>
<calcChain xmlns="http://schemas.openxmlformats.org/spreadsheetml/2006/main">
  <c r="D32" i="1"/>
  <c r="J25"/>
  <c r="J26" s="1"/>
  <c r="F25"/>
  <c r="J23"/>
  <c r="J22" l="1"/>
  <c r="J27" s="1"/>
  <c r="D33"/>
  <c r="E32" l="1"/>
  <c r="F32" s="1"/>
  <c r="E33"/>
  <c r="F33" s="1"/>
  <c r="K14"/>
  <c r="K13"/>
  <c r="F14"/>
  <c r="F16" s="1"/>
  <c r="F13"/>
  <c r="C14"/>
  <c r="C16" s="1"/>
  <c r="C13"/>
  <c r="J24" l="1"/>
</calcChain>
</file>

<file path=xl/sharedStrings.xml><?xml version="1.0" encoding="utf-8"?>
<sst xmlns="http://schemas.openxmlformats.org/spreadsheetml/2006/main" count="51" uniqueCount="47">
  <si>
    <t>Grandezza</t>
  </si>
  <si>
    <t>errore</t>
  </si>
  <si>
    <t>L</t>
  </si>
  <si>
    <t>Errori relativi</t>
  </si>
  <si>
    <t>valore</t>
  </si>
  <si>
    <t>DATI</t>
  </si>
  <si>
    <t>RISULTATI</t>
  </si>
  <si>
    <t>Dist. asse-CM (m)</t>
  </si>
  <si>
    <t>Massa totale (kg)</t>
  </si>
  <si>
    <t>M</t>
  </si>
  <si>
    <t>g</t>
  </si>
  <si>
    <t>Accelerazione gravitaz.</t>
  </si>
  <si>
    <t>er(M) =</t>
  </si>
  <si>
    <t>Li</t>
  </si>
  <si>
    <t xml:space="preserve">L media (m) = </t>
  </si>
  <si>
    <t xml:space="preserve">errore casuale (m) = </t>
  </si>
  <si>
    <t xml:space="preserve">sensibilità (m) = </t>
  </si>
  <si>
    <t xml:space="preserve">errore stimato (m) = </t>
  </si>
  <si>
    <t xml:space="preserve">Massa totale (kg) = </t>
  </si>
  <si>
    <t>Massa pend. (kg) =</t>
  </si>
  <si>
    <t>Massa biglia (kg) =</t>
  </si>
  <si>
    <t xml:space="preserve">Massa agg. (kg) = </t>
  </si>
  <si>
    <t>sensib.</t>
  </si>
  <si>
    <t xml:space="preserve">errore stimato (kg) = </t>
  </si>
  <si>
    <t>misure</t>
  </si>
  <si>
    <t>Centro di massa</t>
  </si>
  <si>
    <t>Massa</t>
  </si>
  <si>
    <t>IL PENDOLO BALISTICO (versione semplificata)</t>
  </si>
  <si>
    <t>Massa della biglia (kg)</t>
  </si>
  <si>
    <t>m</t>
  </si>
  <si>
    <t>Angolo</t>
  </si>
  <si>
    <t>a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</si>
  <si>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</si>
  <si>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rPr>
        <b/>
        <sz val="11"/>
        <color theme="1"/>
        <rFont val="Calibri"/>
        <family val="2"/>
        <scheme val="minor"/>
      </rPr>
      <t>E</t>
    </r>
    <r>
      <rPr>
        <b/>
        <vertAlign val="subscript"/>
        <sz val="11"/>
        <color theme="1"/>
        <rFont val="Calibri"/>
        <family val="2"/>
        <scheme val="minor"/>
      </rPr>
      <t>0</t>
    </r>
  </si>
  <si>
    <t>er(m) =</t>
  </si>
  <si>
    <r>
      <t>er(cos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) =</t>
    </r>
  </si>
  <si>
    <r>
      <t>er(Rad(2Lg(1-cos</t>
    </r>
    <r>
      <rPr>
        <sz val="11"/>
        <color theme="1"/>
        <rFont val="Symbol"/>
        <family val="1"/>
        <charset val="2"/>
      </rPr>
      <t>a)</t>
    </r>
    <r>
      <rPr>
        <sz val="11"/>
        <color theme="1"/>
        <rFont val="Calibri"/>
        <family val="2"/>
      </rPr>
      <t>) =</t>
    </r>
  </si>
  <si>
    <r>
      <t>er(v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 =</t>
    </r>
  </si>
  <si>
    <r>
      <t>a</t>
    </r>
    <r>
      <rPr>
        <vertAlign val="subscript"/>
        <sz val="11"/>
        <color theme="1"/>
        <rFont val="Calibri"/>
        <family val="2"/>
        <scheme val="minor"/>
      </rPr>
      <t>ì</t>
    </r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</si>
  <si>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medio (°) = </t>
    </r>
  </si>
  <si>
    <t xml:space="preserve">errore casuale (°) = </t>
  </si>
  <si>
    <t xml:space="preserve">sensibilità (°) = </t>
  </si>
  <si>
    <t xml:space="preserve">errore stimato (°) = </t>
  </si>
  <si>
    <r>
      <t>Velocità iniziale</t>
    </r>
    <r>
      <rPr>
        <sz val="11"/>
        <color theme="1"/>
        <rFont val="Calibri"/>
        <family val="2"/>
        <scheme val="minor"/>
      </rPr>
      <t xml:space="preserve"> (m/s)</t>
    </r>
  </si>
  <si>
    <r>
      <t>Energia iniziale</t>
    </r>
    <r>
      <rPr>
        <sz val="11"/>
        <color theme="1"/>
        <rFont val="Calibri"/>
        <family val="2"/>
        <scheme val="minor"/>
      </rPr>
      <t xml:space="preserve"> (J)</t>
    </r>
  </si>
  <si>
    <r>
      <t>Inserire i dati utilizzando le celle con riquadro</t>
    </r>
    <r>
      <rPr>
        <sz val="11"/>
        <color theme="1"/>
        <rFont val="Calibri"/>
        <family val="2"/>
        <scheme val="minor"/>
      </rPr>
      <t xml:space="preserve"> (le altre contengono le formule per elaborare i dati e calcolare i risultati)</t>
    </r>
  </si>
  <si>
    <t>%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</si>
</sst>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6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2" borderId="0" xfId="0" applyNumberFormat="1" applyFill="1" applyBorder="1" applyAlignment="1" applyProtection="1">
      <alignment horizontal="center"/>
    </xf>
    <xf numFmtId="164" fontId="0" fillId="2" borderId="0" xfId="0" applyNumberFormat="1" applyFill="1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Border="1" applyProtection="1"/>
    <xf numFmtId="0" fontId="0" fillId="2" borderId="0" xfId="0" applyFill="1" applyBorder="1" applyAlignment="1" applyProtection="1"/>
    <xf numFmtId="0" fontId="0" fillId="2" borderId="0" xfId="0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0" xfId="0" applyNumberFormat="1" applyFill="1" applyAlignment="1" applyProtection="1">
      <alignment horizontal="center"/>
    </xf>
    <xf numFmtId="164" fontId="0" fillId="2" borderId="0" xfId="0" applyNumberFormat="1" applyFill="1" applyProtection="1"/>
    <xf numFmtId="0" fontId="0" fillId="2" borderId="0" xfId="0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0" fillId="2" borderId="1" xfId="0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5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Alignment="1" applyProtection="1"/>
    <xf numFmtId="0" fontId="0" fillId="2" borderId="6" xfId="0" applyFill="1" applyBorder="1" applyProtection="1"/>
    <xf numFmtId="0" fontId="0" fillId="2" borderId="7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12" xfId="0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1" fillId="2" borderId="15" xfId="0" applyFont="1" applyFill="1" applyBorder="1" applyProtection="1"/>
    <xf numFmtId="0" fontId="0" fillId="2" borderId="17" xfId="0" applyFill="1" applyBorder="1" applyProtection="1"/>
    <xf numFmtId="0" fontId="0" fillId="2" borderId="18" xfId="0" applyFill="1" applyBorder="1" applyAlignment="1" applyProtection="1">
      <alignment horizontal="center"/>
    </xf>
    <xf numFmtId="0" fontId="0" fillId="2" borderId="18" xfId="0" applyFill="1" applyBorder="1" applyProtection="1"/>
    <xf numFmtId="0" fontId="0" fillId="2" borderId="19" xfId="0" applyFill="1" applyBorder="1" applyProtection="1"/>
    <xf numFmtId="164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165" fontId="0" fillId="2" borderId="9" xfId="0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165" fontId="0" fillId="2" borderId="0" xfId="0" applyNumberFormat="1" applyFill="1" applyAlignment="1" applyProtection="1">
      <alignment horizontal="center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Protection="1"/>
    <xf numFmtId="0" fontId="1" fillId="2" borderId="0" xfId="0" applyFont="1" applyFill="1" applyAlignment="1" applyProtection="1">
      <alignment horizontal="center"/>
    </xf>
    <xf numFmtId="165" fontId="0" fillId="2" borderId="10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7" fillId="2" borderId="5" xfId="0" applyFont="1" applyFill="1" applyBorder="1" applyProtection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showGridLines="0" tabSelected="1" workbookViewId="0">
      <selection activeCell="A38" sqref="A38"/>
    </sheetView>
  </sheetViews>
  <sheetFormatPr defaultRowHeight="15"/>
  <cols>
    <col min="1" max="1" width="5" style="3" customWidth="1"/>
    <col min="2" max="2" width="24.140625" style="3" customWidth="1"/>
    <col min="3" max="3" width="9.140625" style="4"/>
    <col min="4" max="4" width="12" style="4" bestFit="1" customWidth="1"/>
    <col min="5" max="5" width="12" style="3" bestFit="1" customWidth="1"/>
    <col min="6" max="6" width="5.140625" style="3" customWidth="1"/>
    <col min="7" max="7" width="6.28515625" style="3" customWidth="1"/>
    <col min="8" max="8" width="9.140625" style="3" customWidth="1"/>
    <col min="9" max="9" width="10.7109375" style="3" customWidth="1"/>
    <col min="10" max="10" width="9.140625" style="3"/>
    <col min="11" max="11" width="12" style="3" customWidth="1"/>
    <col min="12" max="12" width="9.7109375" style="3" bestFit="1" customWidth="1"/>
    <col min="13" max="16384" width="9.140625" style="3"/>
  </cols>
  <sheetData>
    <row r="1" spans="1:13" ht="15" customHeight="1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>
      <c r="A4" s="45"/>
      <c r="B4" s="45"/>
      <c r="C4" s="7"/>
      <c r="D4" s="7"/>
      <c r="E4" s="45"/>
      <c r="F4" s="45"/>
      <c r="G4" s="45"/>
      <c r="H4" s="45"/>
      <c r="I4" s="45"/>
      <c r="J4" s="45"/>
      <c r="K4" s="45"/>
      <c r="L4" s="45"/>
      <c r="M4" s="45"/>
    </row>
    <row r="5" spans="1:13">
      <c r="A5" s="45"/>
      <c r="B5" s="45"/>
      <c r="C5" s="46" t="s">
        <v>25</v>
      </c>
      <c r="D5" s="7"/>
      <c r="E5" s="45"/>
      <c r="F5" s="58" t="s">
        <v>30</v>
      </c>
      <c r="G5" s="58"/>
      <c r="H5" s="45"/>
      <c r="I5" s="45"/>
      <c r="J5" s="45"/>
      <c r="K5" s="58" t="s">
        <v>26</v>
      </c>
      <c r="L5" s="58"/>
      <c r="M5" s="45"/>
    </row>
    <row r="6" spans="1:13" ht="18">
      <c r="A6" s="45"/>
      <c r="B6" s="45"/>
      <c r="C6" s="8" t="s">
        <v>13</v>
      </c>
      <c r="D6" s="46"/>
      <c r="E6" s="45"/>
      <c r="F6" s="64" t="s">
        <v>38</v>
      </c>
      <c r="G6" s="64"/>
      <c r="H6" s="45"/>
      <c r="I6" s="45"/>
      <c r="J6" s="45"/>
      <c r="K6" s="7" t="s">
        <v>24</v>
      </c>
      <c r="L6" s="7" t="s">
        <v>22</v>
      </c>
      <c r="M6" s="45"/>
    </row>
    <row r="7" spans="1:13">
      <c r="A7" s="45"/>
      <c r="B7" s="9">
        <v>1</v>
      </c>
      <c r="C7" s="10"/>
      <c r="D7" s="7"/>
      <c r="E7" s="9">
        <v>1</v>
      </c>
      <c r="F7" s="55"/>
      <c r="G7" s="55"/>
      <c r="H7" s="45"/>
      <c r="I7" s="57" t="s">
        <v>19</v>
      </c>
      <c r="J7" s="57"/>
      <c r="K7" s="11"/>
      <c r="L7" s="11"/>
      <c r="M7" s="45"/>
    </row>
    <row r="8" spans="1:13">
      <c r="A8" s="45"/>
      <c r="B8" s="9">
        <v>2</v>
      </c>
      <c r="C8" s="10"/>
      <c r="D8" s="7"/>
      <c r="E8" s="9">
        <v>2</v>
      </c>
      <c r="F8" s="55"/>
      <c r="G8" s="55"/>
      <c r="H8" s="45"/>
      <c r="I8" s="57" t="s">
        <v>20</v>
      </c>
      <c r="J8" s="57"/>
      <c r="K8" s="11"/>
      <c r="L8" s="11"/>
      <c r="M8" s="45"/>
    </row>
    <row r="9" spans="1:13">
      <c r="A9" s="45"/>
      <c r="B9" s="9">
        <v>3</v>
      </c>
      <c r="C9" s="10"/>
      <c r="D9" s="7"/>
      <c r="E9" s="9">
        <v>3</v>
      </c>
      <c r="F9" s="55"/>
      <c r="G9" s="55"/>
      <c r="H9" s="45"/>
      <c r="I9" s="57" t="s">
        <v>21</v>
      </c>
      <c r="J9" s="57"/>
      <c r="K9" s="11"/>
      <c r="L9" s="11"/>
      <c r="M9" s="45"/>
    </row>
    <row r="10" spans="1:13">
      <c r="A10" s="45"/>
      <c r="B10" s="9">
        <v>4</v>
      </c>
      <c r="C10" s="10"/>
      <c r="D10" s="7"/>
      <c r="E10" s="9">
        <v>4</v>
      </c>
      <c r="F10" s="55"/>
      <c r="G10" s="55"/>
      <c r="H10" s="45"/>
      <c r="I10" s="45"/>
      <c r="J10" s="45"/>
      <c r="K10" s="45"/>
      <c r="L10" s="45"/>
      <c r="M10" s="45"/>
    </row>
    <row r="11" spans="1:13">
      <c r="A11" s="45"/>
      <c r="B11" s="9">
        <v>5</v>
      </c>
      <c r="C11" s="10"/>
      <c r="D11" s="7"/>
      <c r="E11" s="9">
        <v>5</v>
      </c>
      <c r="F11" s="55"/>
      <c r="G11" s="55"/>
      <c r="H11" s="45"/>
      <c r="I11" s="45"/>
      <c r="J11" s="45"/>
      <c r="K11" s="45"/>
      <c r="L11" s="45"/>
      <c r="M11" s="45"/>
    </row>
    <row r="12" spans="1:13">
      <c r="A12" s="45"/>
      <c r="B12" s="45"/>
      <c r="C12" s="7"/>
      <c r="D12" s="7"/>
      <c r="E12" s="45"/>
      <c r="F12" s="7"/>
      <c r="G12" s="45"/>
      <c r="H12" s="45"/>
      <c r="I12" s="45"/>
      <c r="J12" s="45"/>
      <c r="K12" s="45"/>
      <c r="L12" s="45"/>
      <c r="M12" s="45"/>
    </row>
    <row r="13" spans="1:13">
      <c r="A13" s="45"/>
      <c r="B13" s="9" t="s">
        <v>14</v>
      </c>
      <c r="C13" s="12" t="e">
        <f>AVERAGE(C7:C12)</f>
        <v>#DIV/0!</v>
      </c>
      <c r="D13" s="7"/>
      <c r="E13" s="9" t="s">
        <v>39</v>
      </c>
      <c r="F13" s="54" t="e">
        <f>AVERAGE(F7:F12)</f>
        <v>#DIV/0!</v>
      </c>
      <c r="G13" s="54"/>
      <c r="H13" s="45"/>
      <c r="I13" s="57" t="s">
        <v>18</v>
      </c>
      <c r="J13" s="57"/>
      <c r="K13" s="13">
        <f>K7+K8+K9</f>
        <v>0</v>
      </c>
      <c r="L13" s="45"/>
      <c r="M13" s="45"/>
    </row>
    <row r="14" spans="1:13">
      <c r="A14" s="45"/>
      <c r="B14" s="9" t="s">
        <v>15</v>
      </c>
      <c r="C14" s="12">
        <f>(MAX(C7:C11)-MIN(C7:C11))/2</f>
        <v>0</v>
      </c>
      <c r="D14" s="7"/>
      <c r="E14" s="9" t="s">
        <v>40</v>
      </c>
      <c r="F14" s="54">
        <f>(MAX(F7:F11)-MIN(F7:F11))/2</f>
        <v>0</v>
      </c>
      <c r="G14" s="54"/>
      <c r="H14" s="45"/>
      <c r="I14" s="57" t="s">
        <v>23</v>
      </c>
      <c r="J14" s="57"/>
      <c r="K14" s="13">
        <f>L7+L8+L9</f>
        <v>0</v>
      </c>
      <c r="L14" s="45"/>
      <c r="M14" s="45"/>
    </row>
    <row r="15" spans="1:13">
      <c r="A15" s="45"/>
      <c r="B15" s="9" t="s">
        <v>16</v>
      </c>
      <c r="C15" s="10"/>
      <c r="D15" s="7"/>
      <c r="E15" s="9" t="s">
        <v>41</v>
      </c>
      <c r="F15" s="59"/>
      <c r="G15" s="60"/>
      <c r="H15" s="45"/>
      <c r="I15" s="57"/>
      <c r="J15" s="57"/>
      <c r="K15" s="45"/>
      <c r="L15" s="45"/>
      <c r="M15" s="45"/>
    </row>
    <row r="16" spans="1:13">
      <c r="A16" s="45"/>
      <c r="B16" s="14" t="s">
        <v>17</v>
      </c>
      <c r="C16" s="12">
        <f>MAX(C14:C15)</f>
        <v>0</v>
      </c>
      <c r="D16" s="7"/>
      <c r="E16" s="14" t="s">
        <v>42</v>
      </c>
      <c r="F16" s="61">
        <f>MAX(F14:F15)</f>
        <v>0</v>
      </c>
      <c r="G16" s="61"/>
      <c r="H16" s="45"/>
      <c r="I16" s="57"/>
      <c r="J16" s="57"/>
      <c r="K16" s="45"/>
      <c r="L16" s="45"/>
      <c r="M16" s="45"/>
    </row>
    <row r="17" spans="1:13">
      <c r="A17" s="45"/>
      <c r="B17" s="15"/>
      <c r="C17" s="16"/>
      <c r="D17" s="17"/>
      <c r="E17" s="45"/>
      <c r="F17" s="45"/>
      <c r="G17" s="45"/>
      <c r="H17" s="45"/>
      <c r="I17" s="45"/>
      <c r="J17" s="45"/>
      <c r="K17" s="45"/>
      <c r="L17" s="45"/>
      <c r="M17" s="45"/>
    </row>
    <row r="18" spans="1:13">
      <c r="A18" s="45"/>
      <c r="B18" s="45"/>
      <c r="C18" s="7"/>
      <c r="D18" s="7"/>
      <c r="E18" s="45"/>
      <c r="F18" s="45"/>
      <c r="G18" s="45"/>
      <c r="H18" s="45"/>
      <c r="I18" s="45"/>
      <c r="J18" s="45"/>
      <c r="K18" s="45"/>
      <c r="L18" s="45"/>
      <c r="M18" s="45"/>
    </row>
    <row r="19" spans="1:13">
      <c r="A19" s="45"/>
      <c r="B19" s="45"/>
      <c r="C19" s="7"/>
      <c r="D19" s="7"/>
      <c r="E19" s="45"/>
      <c r="F19" s="45"/>
      <c r="G19" s="45"/>
      <c r="H19" s="45"/>
      <c r="I19" s="45"/>
      <c r="J19" s="45"/>
      <c r="K19" s="45"/>
      <c r="L19" s="45"/>
      <c r="M19" s="45"/>
    </row>
    <row r="20" spans="1:13">
      <c r="A20" s="45"/>
      <c r="B20" s="18"/>
      <c r="C20" s="19" t="s">
        <v>5</v>
      </c>
      <c r="D20" s="19"/>
      <c r="E20" s="20"/>
      <c r="F20" s="21"/>
      <c r="G20" s="45"/>
      <c r="H20" s="18"/>
      <c r="I20" s="20"/>
      <c r="J20" s="20"/>
      <c r="K20" s="21"/>
      <c r="L20" s="5"/>
      <c r="M20" s="45"/>
    </row>
    <row r="21" spans="1:13">
      <c r="A21" s="45"/>
      <c r="B21" s="62" t="s">
        <v>0</v>
      </c>
      <c r="C21" s="63"/>
      <c r="D21" s="47" t="s">
        <v>4</v>
      </c>
      <c r="E21" s="47" t="s">
        <v>1</v>
      </c>
      <c r="F21" s="22"/>
      <c r="G21" s="45"/>
      <c r="H21" s="23"/>
      <c r="I21" s="56" t="s">
        <v>3</v>
      </c>
      <c r="J21" s="56"/>
      <c r="K21" s="24"/>
      <c r="L21" s="6"/>
      <c r="M21" s="45"/>
    </row>
    <row r="22" spans="1:13">
      <c r="A22" s="45"/>
      <c r="B22" s="23" t="s">
        <v>7</v>
      </c>
      <c r="C22" s="44" t="s">
        <v>2</v>
      </c>
      <c r="D22" s="10"/>
      <c r="E22" s="11"/>
      <c r="F22" s="22"/>
      <c r="G22" s="45"/>
      <c r="H22" s="23"/>
      <c r="I22" s="5" t="s">
        <v>12</v>
      </c>
      <c r="J22" s="5" t="e">
        <f>E24/D24</f>
        <v>#DIV/0!</v>
      </c>
      <c r="K22" s="22"/>
      <c r="L22" s="5"/>
      <c r="M22" s="45"/>
    </row>
    <row r="23" spans="1:13">
      <c r="A23" s="45"/>
      <c r="B23" s="23" t="s">
        <v>28</v>
      </c>
      <c r="C23" s="44" t="s">
        <v>29</v>
      </c>
      <c r="D23" s="1">
        <v>0.06</v>
      </c>
      <c r="E23" s="2">
        <v>1E-3</v>
      </c>
      <c r="F23" s="22"/>
      <c r="G23" s="45"/>
      <c r="H23" s="23"/>
      <c r="I23" s="5" t="s">
        <v>34</v>
      </c>
      <c r="J23" s="5">
        <f>E23/D23</f>
        <v>1.6666666666666666E-2</v>
      </c>
      <c r="K23" s="22"/>
      <c r="L23" s="5"/>
      <c r="M23" s="45"/>
    </row>
    <row r="24" spans="1:13">
      <c r="A24" s="45"/>
      <c r="B24" s="23" t="s">
        <v>8</v>
      </c>
      <c r="C24" s="44" t="s">
        <v>9</v>
      </c>
      <c r="D24" s="10"/>
      <c r="E24" s="11"/>
      <c r="F24" s="22"/>
      <c r="G24" s="45"/>
      <c r="H24" s="23"/>
      <c r="I24" s="5" t="s">
        <v>12</v>
      </c>
      <c r="J24" s="5" t="e">
        <f>E24/D24</f>
        <v>#DIV/0!</v>
      </c>
      <c r="K24" s="22"/>
      <c r="L24" s="5"/>
      <c r="M24" s="45"/>
    </row>
    <row r="25" spans="1:13">
      <c r="A25" s="45"/>
      <c r="B25" s="23" t="s">
        <v>30</v>
      </c>
      <c r="C25" s="48" t="s">
        <v>31</v>
      </c>
      <c r="D25" s="49"/>
      <c r="E25" s="43"/>
      <c r="F25" s="67">
        <f>PI()/180</f>
        <v>1.7453292519943295E-2</v>
      </c>
      <c r="G25" s="45"/>
      <c r="H25" s="23"/>
      <c r="I25" s="5" t="s">
        <v>35</v>
      </c>
      <c r="J25" s="5">
        <f>TAN(F25*D25)*E25</f>
        <v>0</v>
      </c>
      <c r="K25" s="22"/>
      <c r="L25" s="5"/>
      <c r="M25" s="45"/>
    </row>
    <row r="26" spans="1:13">
      <c r="A26" s="45"/>
      <c r="B26" s="23" t="s">
        <v>11</v>
      </c>
      <c r="C26" s="44" t="s">
        <v>10</v>
      </c>
      <c r="D26" s="44">
        <v>9.8070000000000004</v>
      </c>
      <c r="E26" s="5">
        <v>1E-3</v>
      </c>
      <c r="F26" s="22"/>
      <c r="G26" s="45"/>
      <c r="H26" s="65" t="s">
        <v>36</v>
      </c>
      <c r="I26" s="66"/>
      <c r="J26" s="5" t="e">
        <f>0.5*((E26/D26)+(E22/D22)+J25)</f>
        <v>#DIV/0!</v>
      </c>
      <c r="K26" s="22"/>
      <c r="L26" s="5"/>
      <c r="M26" s="45"/>
    </row>
    <row r="27" spans="1:13" ht="18">
      <c r="A27" s="45"/>
      <c r="B27" s="25"/>
      <c r="C27" s="26"/>
      <c r="D27" s="26"/>
      <c r="E27" s="27"/>
      <c r="F27" s="28"/>
      <c r="G27" s="45"/>
      <c r="H27" s="23"/>
      <c r="I27" s="5" t="s">
        <v>37</v>
      </c>
      <c r="J27" s="5" t="e">
        <f>J22+J23+J26</f>
        <v>#DIV/0!</v>
      </c>
      <c r="K27" s="22"/>
      <c r="L27" s="5"/>
      <c r="M27" s="45"/>
    </row>
    <row r="28" spans="1:13">
      <c r="A28" s="45"/>
      <c r="B28" s="5"/>
      <c r="C28" s="44"/>
      <c r="D28" s="44"/>
      <c r="E28" s="5"/>
      <c r="F28" s="5"/>
      <c r="G28" s="45"/>
      <c r="H28" s="25"/>
      <c r="I28" s="27"/>
      <c r="J28" s="27"/>
      <c r="K28" s="28"/>
      <c r="L28" s="5"/>
      <c r="M28" s="45"/>
    </row>
    <row r="29" spans="1:13" ht="15.75" thickBot="1">
      <c r="A29" s="45"/>
      <c r="B29" s="5"/>
      <c r="C29" s="44"/>
      <c r="D29" s="44"/>
      <c r="E29" s="5"/>
      <c r="F29" s="5"/>
      <c r="G29" s="45"/>
      <c r="H29" s="5"/>
      <c r="I29" s="5"/>
      <c r="J29" s="5"/>
      <c r="K29" s="5"/>
      <c r="L29" s="5"/>
      <c r="M29" s="45"/>
    </row>
    <row r="30" spans="1:13">
      <c r="A30" s="45"/>
      <c r="B30" s="29"/>
      <c r="C30" s="30" t="s">
        <v>6</v>
      </c>
      <c r="D30" s="31"/>
      <c r="E30" s="32"/>
      <c r="F30" s="32"/>
      <c r="G30" s="33"/>
      <c r="H30" s="5"/>
      <c r="I30" s="5"/>
      <c r="J30" s="5"/>
      <c r="K30" s="5"/>
      <c r="L30" s="5"/>
      <c r="M30" s="45"/>
    </row>
    <row r="31" spans="1:13">
      <c r="A31" s="45"/>
      <c r="B31" s="34"/>
      <c r="C31" s="44"/>
      <c r="D31" s="44" t="s">
        <v>4</v>
      </c>
      <c r="E31" s="44" t="s">
        <v>1</v>
      </c>
      <c r="F31" s="44" t="s">
        <v>46</v>
      </c>
      <c r="G31" s="35"/>
      <c r="H31" s="5"/>
      <c r="I31" s="5"/>
      <c r="J31" s="5"/>
      <c r="K31" s="5"/>
      <c r="L31" s="5"/>
      <c r="M31" s="45"/>
    </row>
    <row r="32" spans="1:13" ht="18">
      <c r="A32" s="45"/>
      <c r="B32" s="36" t="s">
        <v>43</v>
      </c>
      <c r="C32" s="47" t="s">
        <v>32</v>
      </c>
      <c r="D32" s="41">
        <f>D24*SQRT(2*D26*D22*(1-COS(F25*D25)))/D23</f>
        <v>0</v>
      </c>
      <c r="E32" s="2" t="e">
        <f>J27*D32</f>
        <v>#DIV/0!</v>
      </c>
      <c r="F32" s="5" t="e">
        <f>100*E32/D32</f>
        <v>#DIV/0!</v>
      </c>
      <c r="G32" s="35"/>
      <c r="H32" s="5"/>
      <c r="I32" s="5"/>
      <c r="J32" s="5"/>
      <c r="K32" s="5"/>
      <c r="L32" s="5"/>
      <c r="M32" s="45"/>
    </row>
    <row r="33" spans="1:13" ht="18">
      <c r="A33" s="45"/>
      <c r="B33" s="36" t="s">
        <v>44</v>
      </c>
      <c r="C33" s="47" t="s">
        <v>33</v>
      </c>
      <c r="D33" s="42">
        <f>0.5*D23*D32^2</f>
        <v>0</v>
      </c>
      <c r="E33" s="5" t="e">
        <f>(2*J27+J23)*D33</f>
        <v>#DIV/0!</v>
      </c>
      <c r="F33" s="5" t="e">
        <f>100*E33/D33</f>
        <v>#DIV/0!</v>
      </c>
      <c r="G33" s="35"/>
      <c r="H33" s="5"/>
      <c r="I33" s="5"/>
      <c r="J33" s="5"/>
      <c r="K33" s="5"/>
      <c r="L33" s="5"/>
      <c r="M33" s="45"/>
    </row>
    <row r="34" spans="1:13" ht="15.75" thickBot="1">
      <c r="A34" s="45"/>
      <c r="B34" s="37"/>
      <c r="C34" s="38"/>
      <c r="D34" s="38"/>
      <c r="E34" s="39"/>
      <c r="F34" s="39"/>
      <c r="G34" s="40"/>
      <c r="H34" s="45"/>
      <c r="I34" s="45"/>
      <c r="J34" s="45"/>
      <c r="K34" s="45"/>
      <c r="L34" s="45"/>
      <c r="M34" s="45"/>
    </row>
    <row r="35" spans="1:13">
      <c r="A35" s="45"/>
      <c r="B35" s="45"/>
      <c r="C35" s="7"/>
      <c r="D35" s="7"/>
      <c r="E35" s="45"/>
      <c r="F35" s="45"/>
      <c r="G35" s="45"/>
      <c r="H35" s="45"/>
      <c r="I35" s="45"/>
      <c r="J35" s="45"/>
      <c r="K35" s="45"/>
      <c r="L35" s="45"/>
      <c r="M35" s="45"/>
    </row>
    <row r="37" spans="1:13">
      <c r="A37" s="51" t="s">
        <v>45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</row>
  </sheetData>
  <sheetProtection sheet="1" objects="1" scenarios="1"/>
  <mergeCells count="24">
    <mergeCell ref="F6:G6"/>
    <mergeCell ref="F7:G7"/>
    <mergeCell ref="H26:I26"/>
    <mergeCell ref="F15:G15"/>
    <mergeCell ref="F16:G16"/>
    <mergeCell ref="I13:J13"/>
    <mergeCell ref="I14:J14"/>
    <mergeCell ref="B21:C21"/>
    <mergeCell ref="A1:M3"/>
    <mergeCell ref="A37:M37"/>
    <mergeCell ref="F14:G14"/>
    <mergeCell ref="F8:G8"/>
    <mergeCell ref="F9:G9"/>
    <mergeCell ref="F10:G10"/>
    <mergeCell ref="F11:G11"/>
    <mergeCell ref="F13:G13"/>
    <mergeCell ref="I21:J21"/>
    <mergeCell ref="I15:J15"/>
    <mergeCell ref="I16:J16"/>
    <mergeCell ref="I7:J7"/>
    <mergeCell ref="I8:J8"/>
    <mergeCell ref="I9:J9"/>
    <mergeCell ref="F5:G5"/>
    <mergeCell ref="K5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Misure</vt:lpstr>
      <vt:lpstr>Foglio2</vt:lpstr>
      <vt:lpstr>Foglio3</vt:lpstr>
      <vt:lpstr>Misure!Area_stampa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2018-02-09T15:07:21Z</cp:lastPrinted>
  <dcterms:created xsi:type="dcterms:W3CDTF">2018-01-31T22:57:29Z</dcterms:created>
  <dcterms:modified xsi:type="dcterms:W3CDTF">2018-02-09T15:14:05Z</dcterms:modified>
</cp:coreProperties>
</file>